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220" yWindow="132" windowWidth="13980" windowHeight="12492"/>
  </bookViews>
  <sheets>
    <sheet name="Итог" sheetId="1" r:id="rId1"/>
    <sheet name="ФОТ основного персонала" sheetId="2" r:id="rId2"/>
    <sheet name="расходные материалы" sheetId="3" r:id="rId3"/>
    <sheet name="амортизация_" sheetId="4" r:id="rId4"/>
    <sheet name="лекарственные препараты" sheetId="5" r:id="rId5"/>
  </sheets>
  <definedNames>
    <definedName name="_xlnm._FilterDatabase" localSheetId="2" hidden="1">'расходные материалы'!$A$9:$R$43</definedName>
    <definedName name="k_nakl">Итог!$B$24</definedName>
  </definedNames>
  <calcPr calcId="125725"/>
</workbook>
</file>

<file path=xl/calcChain.xml><?xml version="1.0" encoding="utf-8"?>
<calcChain xmlns="http://schemas.openxmlformats.org/spreadsheetml/2006/main">
  <c r="G43" i="3"/>
  <c r="G42"/>
  <c r="G34" l="1"/>
  <c r="G35"/>
  <c r="G36"/>
  <c r="G37"/>
  <c r="G38"/>
  <c r="G39"/>
  <c r="G40"/>
  <c r="G41"/>
  <c r="G33"/>
  <c r="G32"/>
  <c r="G31"/>
  <c r="G30" l="1"/>
  <c r="I4" i="5"/>
  <c r="J18" i="4"/>
  <c r="K18" s="1"/>
  <c r="K17"/>
  <c r="J17"/>
  <c r="J16"/>
  <c r="K16" s="1"/>
  <c r="K15"/>
  <c r="J15"/>
  <c r="J14"/>
  <c r="K14" s="1"/>
  <c r="K13"/>
  <c r="J13"/>
  <c r="K12"/>
  <c r="J12"/>
  <c r="K11"/>
  <c r="J11"/>
  <c r="K10"/>
  <c r="J10"/>
  <c r="J9"/>
  <c r="K9" s="1"/>
  <c r="K8"/>
  <c r="J8"/>
  <c r="K7"/>
  <c r="J7"/>
  <c r="C3"/>
  <c r="C2"/>
  <c r="G29" i="3"/>
  <c r="G28"/>
  <c r="G27"/>
  <c r="G26"/>
  <c r="G25"/>
  <c r="G24"/>
  <c r="G23"/>
  <c r="G22"/>
  <c r="G20"/>
  <c r="G19"/>
  <c r="G18"/>
  <c r="G17"/>
  <c r="G15"/>
  <c r="G14"/>
  <c r="G13"/>
  <c r="G12"/>
  <c r="G11"/>
  <c r="G10"/>
  <c r="G9"/>
  <c r="C5"/>
  <c r="C4"/>
  <c r="B18" i="1"/>
  <c r="K6" i="4" l="1"/>
  <c r="B19" i="1" s="1"/>
  <c r="B16" l="1"/>
  <c r="B22" s="1"/>
  <c r="B23" s="1"/>
  <c r="B25" s="1"/>
  <c r="G21" i="3" l="1"/>
  <c r="G16"/>
  <c r="G8" l="1"/>
  <c r="B17" i="1" s="1"/>
  <c r="B26" s="1"/>
</calcChain>
</file>

<file path=xl/sharedStrings.xml><?xml version="1.0" encoding="utf-8"?>
<sst xmlns="http://schemas.openxmlformats.org/spreadsheetml/2006/main" count="117" uniqueCount="102">
  <si>
    <t>Расчет затрат на оказание медицинской услуги</t>
  </si>
  <si>
    <t>Параметр</t>
  </si>
  <si>
    <t>Значение</t>
  </si>
  <si>
    <t>Примечание</t>
  </si>
  <si>
    <t>1. Общая характеристика медицинской услуги</t>
  </si>
  <si>
    <t xml:space="preserve">Код услуги </t>
  </si>
  <si>
    <t xml:space="preserve">Наименование услуги </t>
  </si>
  <si>
    <t>2. Персонал, непосредственно участвующий в выполнении медицинской услуги</t>
  </si>
  <si>
    <t>Специальность в соответствии с номенклатурой специальностей специалистов, имеющих высшее медицинское и фармацевтическое образование</t>
  </si>
  <si>
    <t>Указывается в соответствии приказами Минздрава России от 07.10.2015 N 700н, от 09.12.2019 996н</t>
  </si>
  <si>
    <t>Должность специалиста с высшим профессиональным (медицинским) образованием (врач)/Должности специалистов с высшим профессиональным (немедицинским) образованием</t>
  </si>
  <si>
    <t>Указывается в соответствии приказом Минздрава России от 02.05.2023 N 205н</t>
  </si>
  <si>
    <t>Норма времени на оказание услуги специалиста с высшим профессиональным (медицинским) образованием (врач), мин.</t>
  </si>
  <si>
    <t>Реквизиты НПА, регламентирующего нормы времени на исследование/экпертное мнение (указываются все варианты значений):</t>
  </si>
  <si>
    <t>Специальность в соответствии с номенклатурой специальностей специалистов со средним медицинским образованием</t>
  </si>
  <si>
    <t>Указывается в соответствии приказами Минздравсоцразвития России от 16.04.2008 N 176н, 30 марта 2010 г. N 199н</t>
  </si>
  <si>
    <t>Должности специалистов со средним профессиональным (медицинским) образованием (средний медицинский персонал)</t>
  </si>
  <si>
    <t>Медицинская сестра</t>
  </si>
  <si>
    <t>Норма времени на оказание услуги специалиста со средним профессиональным (медицинским) образованием (средний медицинский персонал), мин.</t>
  </si>
  <si>
    <t>3. Расчет затрат на оказание медицинской услуги</t>
  </si>
  <si>
    <t>3.1. Прямые затраты</t>
  </si>
  <si>
    <t>Затраты на оплату труда с начислениями персонала, принимающего непосредственное участие в оказании услуги (основного персонала), руб.</t>
  </si>
  <si>
    <t>Автоматически заполняется с листа "ФОТ основного персонала"</t>
  </si>
  <si>
    <t>Затраты на медицинские расходные материалы, руб.</t>
  </si>
  <si>
    <t>Автоматически заполняется с листа "Расходные материалы"</t>
  </si>
  <si>
    <t>Затраты на лекарственные препараты, руб.</t>
  </si>
  <si>
    <t>Автоматически заполняется с листа "Лекарственные препараты"</t>
  </si>
  <si>
    <t xml:space="preserve">Амортизация оборудования стоимостью от 100 тыс.руб., до 400 тыс.руб. </t>
  </si>
  <si>
    <t>Автоматически заполняется с листа "Амортизация"</t>
  </si>
  <si>
    <t>3.2. Косвенные затраты</t>
  </si>
  <si>
    <t>Доля затрат на оплату труда с начислениями персонала, не принимающего непосредственное участие в оказании медицинской услуги (АУП, прочий общебольничный и вспомогательный персонал и др.) от ФОТ основного персонала</t>
  </si>
  <si>
    <t>Указывается десятичная дробь</t>
  </si>
  <si>
    <t>Затраты на оплату труда с начислениями персонала, не принимающего непосредственное участие в оказании медицинской услуги (АУП, прочий общебольничный и вспомогательный персонал и др.), руб</t>
  </si>
  <si>
    <t>Формула</t>
  </si>
  <si>
    <t>Затраты на оплату труда с начислениями всего, руб.</t>
  </si>
  <si>
    <t>Доля на накладные расходы от всего ФОТ</t>
  </si>
  <si>
    <t>Накладные расходы, руб.</t>
  </si>
  <si>
    <t>Итого стоимость медицинской услуги , руб.</t>
  </si>
  <si>
    <t>Расчет затрат на оплату труда</t>
  </si>
  <si>
    <t>КД ЗП</t>
  </si>
  <si>
    <t>К совместительства</t>
  </si>
  <si>
    <t>К начислений на заработную плату</t>
  </si>
  <si>
    <t>Таблица 1</t>
  </si>
  <si>
    <t>Должность специалиста</t>
  </si>
  <si>
    <t>Количество персонала, принимающего участие в оказании услуги</t>
  </si>
  <si>
    <t>Среднемесячная заработная плата за счет средств ОМС, руб.</t>
  </si>
  <si>
    <t>Продолжительность дополнительного отпуска, рабочие дни</t>
  </si>
  <si>
    <t>Норма рабочего времени в 2024 году за вычетом основного и дополнительного отпуска, рабочие дни</t>
  </si>
  <si>
    <t>Продолжительность рабочего дня, часы</t>
  </si>
  <si>
    <t>Среднегодовой фонд рабочего времени, (мин.) гр.</t>
  </si>
  <si>
    <t xml:space="preserve">Затраты на оплату труда основного персонала (руб.) в 1 минуту на 1 должность гр.7 = </t>
  </si>
  <si>
    <t>Норма времени на оказание услуги, мин.</t>
  </si>
  <si>
    <t>Итого затраты на оплату труда с начислениями основного персонала, руб. гр.9 = гр.2хгр.7хгр.8</t>
  </si>
  <si>
    <t>Медицинская сестра  (медицинский брат )</t>
  </si>
  <si>
    <t>Итого заработная плата</t>
  </si>
  <si>
    <t xml:space="preserve">Итого с КД ЗП </t>
  </si>
  <si>
    <t>Итого с К совместительства</t>
  </si>
  <si>
    <t>Итого затраты на заработную плату с начислениями персонала, принимающего непосредственное участие в оказании услуги (основного персонала), руб.</t>
  </si>
  <si>
    <t>СЗП</t>
  </si>
  <si>
    <t>ЗП с коэф ОМС</t>
  </si>
  <si>
    <t>врачи</t>
  </si>
  <si>
    <t>средний и младший МП</t>
  </si>
  <si>
    <t>Расчет затрат на расходные материалы, используемые при оказании услуги</t>
  </si>
  <si>
    <t xml:space="preserve">* - при указании многоразовых расходных материалов, используемых при оказании услуги следует учитывать долю использования матзапаса на услугу, которую необходимо отразить в столбце "норма расхода на услугу". Напимер: 0,01 </t>
  </si>
  <si>
    <t>Таблица 2</t>
  </si>
  <si>
    <t>п/п</t>
  </si>
  <si>
    <t>Наименование медицинского изделия</t>
  </si>
  <si>
    <t>Единица измерения</t>
  </si>
  <si>
    <t>Усредненный показатель частоты предоставления</t>
  </si>
  <si>
    <t>Норма расхода на услугу (в ед.измерения) *</t>
  </si>
  <si>
    <t>Средняя цена, руб.</t>
  </si>
  <si>
    <t>Стоимость, руб.</t>
  </si>
  <si>
    <t>Имплантируемые медицинские изделия (указывается отметка "да"  для имплантируемых медицинских изделий)</t>
  </si>
  <si>
    <t>Итого</t>
  </si>
  <si>
    <t xml:space="preserve">Амортизация оборудования стоимостью от 100 тыс.руб. до 400 тыс. руб., непосредственно используемого при оказании услуги </t>
  </si>
  <si>
    <t>№ п/п</t>
  </si>
  <si>
    <t>Наименование оборудования</t>
  </si>
  <si>
    <t>Количество используемого оборудования</t>
  </si>
  <si>
    <t>Частота использования</t>
  </si>
  <si>
    <t>Средняя стоимость за единицу измерения, руб.</t>
  </si>
  <si>
    <t>Срок эксплуатации, лет</t>
  </si>
  <si>
    <t>Количество дней работы единицы оборудования в год</t>
  </si>
  <si>
    <t xml:space="preserve">Количество минут работы единицы оборудования в день </t>
  </si>
  <si>
    <t>Средняя продолжительность работы оборудования, мин.</t>
  </si>
  <si>
    <t>Среднее количество услуг в день на одной единице медицинского оборудования</t>
  </si>
  <si>
    <t xml:space="preserve">Амортизация на одну услугу/операцию, руб. </t>
  </si>
  <si>
    <t>Итого:</t>
  </si>
  <si>
    <t>Расчет затрат на лекарственные препараты, используемые при оказании услуги</t>
  </si>
  <si>
    <t>Таблица 3</t>
  </si>
  <si>
    <t>МНН лекарственных препаратов</t>
  </si>
  <si>
    <t>ЖНВЛП</t>
  </si>
  <si>
    <t>Путь введения</t>
  </si>
  <si>
    <t>Тип лекарственной формы по агрегатному состоянию на момент потребления</t>
  </si>
  <si>
    <t>Единица действующего веществава</t>
  </si>
  <si>
    <t>Норма расхода на услугу единицы действующего вещества *</t>
  </si>
  <si>
    <t>Стоимость за единицу измерения (руб.)</t>
  </si>
  <si>
    <t>Стоимость лекарственных препаратов на услугу (руб.)</t>
  </si>
  <si>
    <t xml:space="preserve">Врач - </t>
  </si>
  <si>
    <t>врач-</t>
  </si>
  <si>
    <t xml:space="preserve">доля ОМС в СЗП региона </t>
  </si>
  <si>
    <t>ЗП по СПб письмо КЗ СПб на 202_ год, руб.:</t>
  </si>
  <si>
    <t>Продолжение приложения №8  к Решению заседания Комиссии по разработке территориальной программы обязательного медицинского страхования в Санкт-Петербурге от 01.12.2025 №15</t>
  </si>
</sst>
</file>

<file path=xl/styles.xml><?xml version="1.0" encoding="utf-8"?>
<styleSheet xmlns="http://schemas.openxmlformats.org/spreadsheetml/2006/main">
  <numFmts count="11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_-* #,##0.00_р_._-;\-* #,##0.00_р_._-;_-* \-??_р_._-;_-@_-"/>
    <numFmt numFmtId="167" formatCode="_-* #,##0.00\ _₽_-;\-* #,##0.00\ _₽_-;_-* \-??\ _₽_-;_-@_-"/>
    <numFmt numFmtId="168" formatCode="#,##0.000_ ;\-#,##0.000\ "/>
    <numFmt numFmtId="169" formatCode="#,##0.00&quot;   &quot;"/>
    <numFmt numFmtId="170" formatCode="#,##0.000"/>
    <numFmt numFmtId="171" formatCode="#,##0.00000"/>
    <numFmt numFmtId="172" formatCode="#,##0.00_ ;\-#,##0.00\ "/>
    <numFmt numFmtId="173" formatCode="0.0"/>
  </numFmts>
  <fonts count="25">
    <font>
      <sz val="11"/>
      <color theme="1"/>
      <name val="Calibri"/>
      <scheme val="minor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indexed="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/>
        <bgColor theme="2"/>
      </patternFill>
    </fill>
    <fill>
      <patternFill patternType="solid">
        <fgColor indexed="65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9" fontId="21" fillId="0" borderId="0" applyFont="0" applyFill="0" applyBorder="0" applyProtection="0"/>
    <xf numFmtId="164" fontId="21" fillId="0" borderId="0" applyFont="0" applyFill="0" applyBorder="0" applyProtection="0"/>
    <xf numFmtId="165" fontId="3" fillId="0" borderId="0" applyFont="0" applyFill="0" applyBorder="0" applyProtection="0"/>
    <xf numFmtId="165" fontId="21" fillId="0" borderId="0" applyFont="0" applyFill="0" applyBorder="0" applyProtection="0"/>
    <xf numFmtId="165" fontId="3" fillId="0" borderId="0" applyFont="0" applyFill="0" applyBorder="0" applyProtection="0"/>
    <xf numFmtId="166" fontId="1" fillId="0" borderId="0" applyBorder="0" applyProtection="0"/>
    <xf numFmtId="43" fontId="21" fillId="0" borderId="0" applyFont="0" applyFill="0" applyBorder="0" applyProtection="0"/>
    <xf numFmtId="167" fontId="1" fillId="0" borderId="0" applyBorder="0" applyProtection="0"/>
    <xf numFmtId="43" fontId="3" fillId="0" borderId="0" applyFont="0" applyFill="0" applyBorder="0" applyProtection="0"/>
    <xf numFmtId="167" fontId="1" fillId="0" borderId="0" applyBorder="0" applyProtection="0"/>
    <xf numFmtId="167" fontId="1" fillId="0" borderId="0" applyBorder="0" applyProtection="0"/>
    <xf numFmtId="167" fontId="24" fillId="0" borderId="0" applyBorder="0" applyProtection="0"/>
  </cellStyleXfs>
  <cellXfs count="170">
    <xf numFmtId="0" fontId="0" fillId="0" borderId="0" xfId="0"/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164" fontId="4" fillId="4" borderId="12" xfId="13" applyNumberFormat="1" applyFont="1" applyFill="1" applyBorder="1" applyAlignment="1">
      <alignment horizontal="right" vertical="center"/>
    </xf>
    <xf numFmtId="0" fontId="4" fillId="4" borderId="13" xfId="0" applyFont="1" applyFill="1" applyBorder="1" applyAlignment="1">
      <alignment horizontal="left" vertical="center" wrapText="1"/>
    </xf>
    <xf numFmtId="164" fontId="4" fillId="4" borderId="12" xfId="13" applyNumberFormat="1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left" vertical="center"/>
    </xf>
    <xf numFmtId="164" fontId="6" fillId="4" borderId="12" xfId="13" applyNumberFormat="1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 wrapText="1"/>
    </xf>
    <xf numFmtId="164" fontId="8" fillId="4" borderId="12" xfId="13" applyNumberFormat="1" applyFont="1" applyFill="1" applyBorder="1" applyAlignment="1">
      <alignment horizontal="right" vertical="center"/>
    </xf>
    <xf numFmtId="0" fontId="8" fillId="4" borderId="13" xfId="0" applyFont="1" applyFill="1" applyBorder="1" applyAlignment="1">
      <alignment vertical="center"/>
    </xf>
    <xf numFmtId="164" fontId="8" fillId="4" borderId="14" xfId="13" applyNumberFormat="1" applyFont="1" applyFill="1" applyBorder="1" applyAlignment="1">
      <alignment horizontal="right" vertical="center"/>
    </xf>
    <xf numFmtId="0" fontId="6" fillId="4" borderId="15" xfId="0" applyFont="1" applyFill="1" applyBorder="1" applyAlignment="1">
      <alignment horizontal="left" vertical="center" wrapText="1"/>
    </xf>
    <xf numFmtId="164" fontId="7" fillId="4" borderId="14" xfId="13" applyNumberFormat="1" applyFont="1" applyFill="1" applyBorder="1" applyAlignment="1">
      <alignment horizontal="right" vertical="center"/>
    </xf>
    <xf numFmtId="0" fontId="7" fillId="4" borderId="13" xfId="0" applyFont="1" applyFill="1" applyBorder="1" applyAlignment="1">
      <alignment vertical="center"/>
    </xf>
    <xf numFmtId="0" fontId="8" fillId="4" borderId="15" xfId="0" applyFont="1" applyFill="1" applyBorder="1" applyAlignment="1">
      <alignment horizontal="left" vertical="center" wrapText="1"/>
    </xf>
    <xf numFmtId="168" fontId="8" fillId="4" borderId="14" xfId="13" applyNumberFormat="1" applyFont="1" applyFill="1" applyBorder="1" applyAlignment="1">
      <alignment horizontal="right" vertical="center"/>
    </xf>
    <xf numFmtId="0" fontId="8" fillId="4" borderId="16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left" vertical="center"/>
    </xf>
    <xf numFmtId="164" fontId="6" fillId="4" borderId="12" xfId="13" applyNumberFormat="1" applyFont="1" applyFill="1" applyBorder="1" applyAlignment="1">
      <alignment horizontal="right" vertical="center"/>
    </xf>
    <xf numFmtId="0" fontId="6" fillId="4" borderId="12" xfId="0" applyFont="1" applyFill="1" applyBorder="1" applyAlignment="1">
      <alignment horizontal="right" vertical="center"/>
    </xf>
    <xf numFmtId="0" fontId="9" fillId="0" borderId="0" xfId="0" applyFont="1"/>
    <xf numFmtId="164" fontId="9" fillId="0" borderId="0" xfId="13" applyNumberFormat="1" applyFont="1"/>
    <xf numFmtId="0" fontId="10" fillId="0" borderId="0" xfId="0" applyFont="1" applyAlignment="1">
      <alignment horizontal="center" vertical="center"/>
    </xf>
    <xf numFmtId="164" fontId="11" fillId="0" borderId="0" xfId="13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0" fontId="9" fillId="5" borderId="12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3" fillId="5" borderId="12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164" fontId="13" fillId="0" borderId="0" xfId="13" applyNumberFormat="1" applyFont="1"/>
    <xf numFmtId="0" fontId="9" fillId="0" borderId="12" xfId="0" applyFont="1" applyBorder="1" applyAlignment="1">
      <alignment horizontal="right" vertical="center" wrapText="1"/>
    </xf>
    <xf numFmtId="0" fontId="15" fillId="0" borderId="12" xfId="0" applyFont="1" applyBorder="1" applyAlignment="1">
      <alignment horizontal="center" vertical="center" wrapText="1"/>
    </xf>
    <xf numFmtId="164" fontId="15" fillId="0" borderId="12" xfId="13" applyNumberFormat="1" applyFont="1" applyBorder="1" applyAlignment="1">
      <alignment horizontal="right"/>
    </xf>
    <xf numFmtId="169" fontId="15" fillId="0" borderId="12" xfId="0" applyNumberFormat="1" applyFont="1" applyBorder="1" applyAlignment="1">
      <alignment horizontal="right"/>
    </xf>
    <xf numFmtId="169" fontId="15" fillId="0" borderId="12" xfId="0" applyNumberFormat="1" applyFont="1" applyBorder="1" applyAlignment="1">
      <alignment horizontal="center"/>
    </xf>
    <xf numFmtId="169" fontId="15" fillId="6" borderId="12" xfId="0" applyNumberFormat="1" applyFont="1" applyFill="1" applyBorder="1" applyAlignment="1">
      <alignment horizontal="center"/>
    </xf>
    <xf numFmtId="0" fontId="15" fillId="0" borderId="12" xfId="0" applyFont="1" applyBorder="1"/>
    <xf numFmtId="4" fontId="9" fillId="0" borderId="12" xfId="13" applyNumberFormat="1" applyFont="1" applyBorder="1"/>
    <xf numFmtId="0" fontId="13" fillId="7" borderId="12" xfId="0" applyFont="1" applyFill="1" applyBorder="1" applyAlignment="1">
      <alignment horizontal="right"/>
    </xf>
    <xf numFmtId="0" fontId="13" fillId="7" borderId="12" xfId="0" applyFont="1" applyFill="1" applyBorder="1"/>
    <xf numFmtId="0" fontId="14" fillId="8" borderId="12" xfId="0" applyFont="1" applyFill="1" applyBorder="1"/>
    <xf numFmtId="4" fontId="13" fillId="7" borderId="12" xfId="0" applyNumberFormat="1" applyFont="1" applyFill="1" applyBorder="1"/>
    <xf numFmtId="0" fontId="9" fillId="7" borderId="12" xfId="0" applyFont="1" applyFill="1" applyBorder="1" applyAlignment="1">
      <alignment horizontal="right"/>
    </xf>
    <xf numFmtId="0" fontId="14" fillId="5" borderId="12" xfId="0" applyFont="1" applyFill="1" applyBorder="1" applyAlignment="1">
      <alignment horizontal="right" vertical="center" wrapText="1"/>
    </xf>
    <xf numFmtId="0" fontId="9" fillId="5" borderId="12" xfId="0" applyFont="1" applyFill="1" applyBorder="1"/>
    <xf numFmtId="4" fontId="13" fillId="5" borderId="12" xfId="0" applyNumberFormat="1" applyFont="1" applyFill="1" applyBorder="1"/>
    <xf numFmtId="4" fontId="9" fillId="0" borderId="0" xfId="0" applyNumberFormat="1" applyFo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5" fillId="0" borderId="0" xfId="0" applyFont="1"/>
    <xf numFmtId="164" fontId="15" fillId="0" borderId="0" xfId="13" applyNumberFormat="1" applyFont="1"/>
    <xf numFmtId="0" fontId="9" fillId="5" borderId="14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right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/>
    </xf>
    <xf numFmtId="0" fontId="14" fillId="9" borderId="14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164" fontId="14" fillId="9" borderId="20" xfId="13" applyNumberFormat="1" applyFont="1" applyFill="1" applyBorder="1" applyAlignment="1">
      <alignment horizontal="center" vertical="center" wrapText="1"/>
    </xf>
    <xf numFmtId="0" fontId="14" fillId="9" borderId="12" xfId="0" applyFont="1" applyFill="1" applyBorder="1" applyAlignment="1">
      <alignment horizontal="center" vertical="center" wrapText="1"/>
    </xf>
    <xf numFmtId="1" fontId="15" fillId="0" borderId="12" xfId="0" applyNumberFormat="1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/>
    </xf>
    <xf numFmtId="9" fontId="15" fillId="0" borderId="12" xfId="12" applyNumberFormat="1" applyFont="1" applyBorder="1" applyAlignment="1">
      <alignment horizontal="center" vertical="center"/>
    </xf>
    <xf numFmtId="170" fontId="15" fillId="0" borderId="12" xfId="0" applyNumberFormat="1" applyFont="1" applyBorder="1" applyAlignment="1">
      <alignment horizontal="center" vertical="center"/>
    </xf>
    <xf numFmtId="164" fontId="15" fillId="0" borderId="12" xfId="13" applyNumberFormat="1" applyFont="1" applyBorder="1" applyAlignment="1">
      <alignment horizontal="center" vertical="center" wrapText="1"/>
    </xf>
    <xf numFmtId="43" fontId="15" fillId="0" borderId="12" xfId="20" applyNumberFormat="1" applyFont="1" applyBorder="1" applyAlignment="1">
      <alignment horizontal="center" vertical="center" wrapText="1"/>
    </xf>
    <xf numFmtId="171" fontId="15" fillId="0" borderId="12" xfId="0" applyNumberFormat="1" applyFont="1" applyBorder="1" applyAlignment="1">
      <alignment horizontal="center" vertical="center"/>
    </xf>
    <xf numFmtId="43" fontId="9" fillId="0" borderId="12" xfId="18" applyNumberFormat="1" applyFont="1" applyBorder="1" applyAlignment="1">
      <alignment horizontal="center" vertical="center" wrapText="1"/>
    </xf>
    <xf numFmtId="43" fontId="15" fillId="0" borderId="12" xfId="18" applyNumberFormat="1" applyFont="1" applyBorder="1" applyAlignment="1">
      <alignment horizontal="center" vertical="center" wrapText="1"/>
    </xf>
    <xf numFmtId="164" fontId="15" fillId="0" borderId="12" xfId="13" applyNumberFormat="1" applyFont="1" applyBorder="1"/>
    <xf numFmtId="4" fontId="15" fillId="0" borderId="12" xfId="13" applyNumberFormat="1" applyFont="1" applyBorder="1" applyAlignment="1">
      <alignment horizontal="right"/>
    </xf>
    <xf numFmtId="0" fontId="15" fillId="0" borderId="12" xfId="0" applyFont="1" applyBorder="1" applyAlignment="1">
      <alignment horizontal="center"/>
    </xf>
    <xf numFmtId="0" fontId="15" fillId="0" borderId="12" xfId="0" applyFont="1" applyBorder="1" applyAlignment="1">
      <alignment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4" fillId="5" borderId="21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/>
    </xf>
    <xf numFmtId="4" fontId="14" fillId="3" borderId="25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/>
    <xf numFmtId="0" fontId="9" fillId="0" borderId="12" xfId="0" applyFont="1" applyBorder="1" applyAlignment="1">
      <alignment horizontal="center" vertical="center"/>
    </xf>
    <xf numFmtId="49" fontId="8" fillId="0" borderId="26" xfId="1" applyNumberFormat="1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67" fontId="8" fillId="0" borderId="27" xfId="19" applyNumberFormat="1" applyFont="1" applyBorder="1" applyAlignment="1" applyProtection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4" fontId="9" fillId="0" borderId="12" xfId="0" applyNumberFormat="1" applyFont="1" applyBorder="1" applyAlignment="1">
      <alignment horizontal="center"/>
    </xf>
    <xf numFmtId="3" fontId="15" fillId="0" borderId="12" xfId="0" applyNumberFormat="1" applyFont="1" applyBorder="1" applyAlignment="1">
      <alignment horizontal="center" vertical="center"/>
    </xf>
    <xf numFmtId="167" fontId="8" fillId="0" borderId="28" xfId="19" applyNumberFormat="1" applyFont="1" applyBorder="1" applyAlignment="1" applyProtection="1">
      <alignment horizontal="center" vertical="center"/>
    </xf>
    <xf numFmtId="0" fontId="9" fillId="0" borderId="12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/>
    </xf>
    <xf numFmtId="164" fontId="14" fillId="5" borderId="12" xfId="13" applyNumberFormat="1" applyFont="1" applyFill="1" applyBorder="1" applyAlignment="1">
      <alignment horizontal="center" vertical="center" wrapText="1"/>
    </xf>
    <xf numFmtId="164" fontId="20" fillId="5" borderId="12" xfId="13" applyNumberFormat="1" applyFont="1" applyFill="1" applyBorder="1" applyAlignment="1">
      <alignment horizontal="center" vertical="center" wrapText="1"/>
    </xf>
    <xf numFmtId="172" fontId="13" fillId="3" borderId="31" xfId="0" applyNumberFormat="1" applyFont="1" applyFill="1" applyBorder="1"/>
    <xf numFmtId="1" fontId="15" fillId="0" borderId="32" xfId="0" applyNumberFormat="1" applyFont="1" applyBorder="1" applyAlignment="1">
      <alignment vertical="center" wrapText="1"/>
    </xf>
    <xf numFmtId="4" fontId="9" fillId="0" borderId="12" xfId="12" applyNumberFormat="1" applyFont="1" applyBorder="1" applyAlignment="1">
      <alignment horizontal="right"/>
    </xf>
    <xf numFmtId="4" fontId="9" fillId="0" borderId="12" xfId="0" applyNumberFormat="1" applyFont="1" applyBorder="1" applyAlignment="1">
      <alignment horizontal="right"/>
    </xf>
    <xf numFmtId="4" fontId="15" fillId="0" borderId="12" xfId="13" applyNumberFormat="1" applyFont="1" applyBorder="1" applyAlignment="1">
      <alignment horizontal="right" vertical="center" wrapText="1"/>
    </xf>
    <xf numFmtId="1" fontId="9" fillId="0" borderId="32" xfId="0" applyNumberFormat="1" applyFont="1" applyBorder="1" applyAlignment="1">
      <alignment vertical="center" wrapText="1"/>
    </xf>
    <xf numFmtId="4" fontId="15" fillId="0" borderId="12" xfId="14" applyNumberFormat="1" applyFont="1" applyBorder="1" applyAlignment="1">
      <alignment horizontal="right" vertical="center" wrapText="1"/>
    </xf>
    <xf numFmtId="4" fontId="9" fillId="0" borderId="12" xfId="0" applyNumberFormat="1" applyFont="1" applyBorder="1"/>
    <xf numFmtId="0" fontId="15" fillId="10" borderId="12" xfId="0" applyFont="1" applyFill="1" applyBorder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 vertical="center" wrapText="1"/>
    </xf>
    <xf numFmtId="164" fontId="23" fillId="5" borderId="14" xfId="13" applyNumberFormat="1" applyFont="1" applyFill="1" applyBorder="1" applyAlignment="1">
      <alignment horizontal="center" vertical="center" wrapText="1"/>
    </xf>
    <xf numFmtId="164" fontId="23" fillId="9" borderId="20" xfId="13" applyNumberFormat="1" applyFont="1" applyFill="1" applyBorder="1" applyAlignment="1">
      <alignment horizontal="center" vertical="center" wrapText="1"/>
    </xf>
    <xf numFmtId="0" fontId="15" fillId="0" borderId="12" xfId="0" applyFont="1" applyBorder="1" applyAlignment="1"/>
    <xf numFmtId="4" fontId="15" fillId="0" borderId="0" xfId="0" applyNumberFormat="1" applyFont="1"/>
    <xf numFmtId="4" fontId="15" fillId="0" borderId="12" xfId="13" applyNumberFormat="1" applyFont="1" applyBorder="1"/>
    <xf numFmtId="1" fontId="15" fillId="0" borderId="12" xfId="0" applyNumberFormat="1" applyFont="1" applyBorder="1" applyAlignment="1">
      <alignment horizontal="left" vertical="center" wrapText="1"/>
    </xf>
    <xf numFmtId="49" fontId="15" fillId="0" borderId="12" xfId="0" applyNumberFormat="1" applyFont="1" applyBorder="1" applyAlignment="1">
      <alignment vertical="center" wrapText="1"/>
    </xf>
    <xf numFmtId="4" fontId="15" fillId="0" borderId="12" xfId="13" applyNumberFormat="1" applyFont="1" applyBorder="1" applyAlignment="1"/>
    <xf numFmtId="2" fontId="15" fillId="0" borderId="12" xfId="0" applyNumberFormat="1" applyFont="1" applyBorder="1" applyAlignment="1"/>
    <xf numFmtId="173" fontId="15" fillId="0" borderId="12" xfId="0" applyNumberFormat="1" applyFont="1" applyBorder="1" applyAlignment="1"/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5" borderId="12" xfId="0" applyFont="1" applyFill="1" applyBorder="1" applyAlignment="1">
      <alignment horizontal="left" vertical="center"/>
    </xf>
    <xf numFmtId="0" fontId="9" fillId="5" borderId="17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0" fontId="9" fillId="5" borderId="19" xfId="0" applyFont="1" applyFill="1" applyBorder="1" applyAlignment="1">
      <alignment horizontal="left" vertical="center"/>
    </xf>
    <xf numFmtId="1" fontId="15" fillId="0" borderId="12" xfId="0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5" borderId="12" xfId="0" applyFont="1" applyFill="1" applyBorder="1" applyAlignment="1">
      <alignment horizontal="left" vertical="top" wrapText="1"/>
    </xf>
    <xf numFmtId="1" fontId="15" fillId="11" borderId="12" xfId="1" applyNumberFormat="1" applyFont="1" applyFill="1" applyBorder="1" applyAlignment="1">
      <alignment horizontal="left" vertical="center" wrapText="1"/>
    </xf>
    <xf numFmtId="1" fontId="15" fillId="0" borderId="12" xfId="1" applyNumberFormat="1" applyFont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top"/>
    </xf>
    <xf numFmtId="0" fontId="9" fillId="5" borderId="17" xfId="0" applyFont="1" applyFill="1" applyBorder="1" applyAlignment="1">
      <alignment horizontal="left" vertical="top" wrapText="1"/>
    </xf>
    <xf numFmtId="0" fontId="9" fillId="5" borderId="18" xfId="0" applyFont="1" applyFill="1" applyBorder="1" applyAlignment="1">
      <alignment horizontal="left" vertical="top"/>
    </xf>
    <xf numFmtId="0" fontId="9" fillId="5" borderId="19" xfId="0" applyFont="1" applyFill="1" applyBorder="1" applyAlignment="1">
      <alignment horizontal="left" vertical="top"/>
    </xf>
    <xf numFmtId="4" fontId="14" fillId="3" borderId="22" xfId="0" applyNumberFormat="1" applyFont="1" applyFill="1" applyBorder="1" applyAlignment="1">
      <alignment horizontal="right" vertical="center" wrapText="1"/>
    </xf>
    <xf numFmtId="4" fontId="14" fillId="3" borderId="23" xfId="0" applyNumberFormat="1" applyFont="1" applyFill="1" applyBorder="1" applyAlignment="1">
      <alignment horizontal="right" vertical="center" wrapText="1"/>
    </xf>
    <xf numFmtId="4" fontId="14" fillId="3" borderId="24" xfId="0" applyNumberFormat="1" applyFont="1" applyFill="1" applyBorder="1" applyAlignment="1">
      <alignment horizontal="right" vertical="center" wrapText="1"/>
    </xf>
    <xf numFmtId="164" fontId="14" fillId="3" borderId="29" xfId="13" applyNumberFormat="1" applyFont="1" applyFill="1" applyBorder="1" applyAlignment="1">
      <alignment horizontal="right"/>
    </xf>
    <xf numFmtId="164" fontId="14" fillId="3" borderId="0" xfId="13" applyNumberFormat="1" applyFont="1" applyFill="1" applyAlignment="1">
      <alignment horizontal="right"/>
    </xf>
    <xf numFmtId="164" fontId="14" fillId="3" borderId="30" xfId="13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/>
    </xf>
  </cellXfs>
  <cellStyles count="24">
    <cellStyle name="Обычный" xfId="0" builtinId="0"/>
    <cellStyle name="Обычный 13" xfId="1"/>
    <cellStyle name="Обычный 2" xfId="2"/>
    <cellStyle name="Обычный 2 2" xfId="3"/>
    <cellStyle name="Обычный 3" xfId="4"/>
    <cellStyle name="Обычный 3 2" xfId="5"/>
    <cellStyle name="Обычный 3 2 2" xfId="6"/>
    <cellStyle name="Обычный 3 3" xfId="7"/>
    <cellStyle name="Обычный 3 4" xfId="8"/>
    <cellStyle name="Обычный 4 4 2" xfId="9"/>
    <cellStyle name="Обычный 5" xfId="10"/>
    <cellStyle name="Обычный 5 2" xfId="11"/>
    <cellStyle name="Процентный" xfId="12" builtinId="5"/>
    <cellStyle name="Финансовый" xfId="13" builtinId="3"/>
    <cellStyle name="Финансовый 3" xfId="14"/>
    <cellStyle name="Финансовый 3 3" xfId="15"/>
    <cellStyle name="Финансовый 3 4" xfId="16"/>
    <cellStyle name="Финансовый 3 4 2" xfId="17"/>
    <cellStyle name="Финансовый 4 2 2" xfId="23"/>
    <cellStyle name="Финансовый 5 3" xfId="18"/>
    <cellStyle name="Финансовый 5 3 2" xfId="19"/>
    <cellStyle name="Финансовый 7" xfId="20"/>
    <cellStyle name="Финансовый 7 2" xfId="21"/>
    <cellStyle name="Финансовый 9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26"/>
  <sheetViews>
    <sheetView tabSelected="1" workbookViewId="0">
      <selection activeCell="C1" sqref="C1"/>
    </sheetView>
  </sheetViews>
  <sheetFormatPr defaultColWidth="9.109375" defaultRowHeight="13.8"/>
  <cols>
    <col min="1" max="1" width="56" style="1" customWidth="1"/>
    <col min="2" max="2" width="44" style="1" customWidth="1"/>
    <col min="3" max="3" width="50.109375" style="1" customWidth="1"/>
    <col min="4" max="8" width="9.109375" style="1"/>
    <col min="9" max="9" width="12" style="1" customWidth="1"/>
    <col min="10" max="16384" width="9.109375" style="1"/>
  </cols>
  <sheetData>
    <row r="1" spans="1:3" ht="64.2" customHeight="1">
      <c r="C1" s="169" t="s">
        <v>101</v>
      </c>
    </row>
    <row r="2" spans="1:3" ht="17.399999999999999">
      <c r="A2" s="147" t="s">
        <v>0</v>
      </c>
      <c r="B2" s="147"/>
      <c r="C2" s="147"/>
    </row>
    <row r="3" spans="1:3">
      <c r="A3" s="2" t="s">
        <v>1</v>
      </c>
      <c r="B3" s="3" t="s">
        <v>2</v>
      </c>
      <c r="C3" s="4" t="s">
        <v>3</v>
      </c>
    </row>
    <row r="4" spans="1:3">
      <c r="A4" s="5" t="s">
        <v>4</v>
      </c>
      <c r="B4" s="6"/>
      <c r="C4" s="7"/>
    </row>
    <row r="5" spans="1:3">
      <c r="A5" s="8" t="s">
        <v>5</v>
      </c>
      <c r="B5" s="9"/>
      <c r="C5" s="10"/>
    </row>
    <row r="6" spans="1:3" ht="28.5" customHeight="1">
      <c r="A6" s="11" t="s">
        <v>6</v>
      </c>
      <c r="B6" s="12"/>
      <c r="C6" s="13"/>
    </row>
    <row r="7" spans="1:3" ht="27.6">
      <c r="A7" s="14" t="s">
        <v>7</v>
      </c>
      <c r="B7" s="6"/>
      <c r="C7" s="7"/>
    </row>
    <row r="8" spans="1:3" ht="41.4">
      <c r="A8" s="15" t="s">
        <v>8</v>
      </c>
      <c r="B8" s="16"/>
      <c r="C8" s="17" t="s">
        <v>9</v>
      </c>
    </row>
    <row r="9" spans="1:3" ht="55.2">
      <c r="A9" s="15" t="s">
        <v>10</v>
      </c>
      <c r="B9" s="16" t="s">
        <v>97</v>
      </c>
      <c r="C9" s="17" t="s">
        <v>11</v>
      </c>
    </row>
    <row r="10" spans="1:3" ht="41.4">
      <c r="A10" s="15" t="s">
        <v>12</v>
      </c>
      <c r="B10" s="18"/>
      <c r="C10" s="17" t="s">
        <v>13</v>
      </c>
    </row>
    <row r="11" spans="1:3" ht="41.4">
      <c r="A11" s="15" t="s">
        <v>14</v>
      </c>
      <c r="B11" s="16"/>
      <c r="C11" s="17" t="s">
        <v>15</v>
      </c>
    </row>
    <row r="12" spans="1:3" ht="41.4">
      <c r="A12" s="15" t="s">
        <v>16</v>
      </c>
      <c r="B12" s="16" t="s">
        <v>17</v>
      </c>
      <c r="C12" s="17" t="s">
        <v>11</v>
      </c>
    </row>
    <row r="13" spans="1:3" ht="41.4">
      <c r="A13" s="15" t="s">
        <v>18</v>
      </c>
      <c r="B13" s="18"/>
      <c r="C13" s="17" t="s">
        <v>13</v>
      </c>
    </row>
    <row r="14" spans="1:3">
      <c r="A14" s="19" t="s">
        <v>19</v>
      </c>
      <c r="B14" s="20"/>
      <c r="C14" s="21"/>
    </row>
    <row r="15" spans="1:3">
      <c r="A15" s="22" t="s">
        <v>20</v>
      </c>
      <c r="B15" s="23"/>
      <c r="C15" s="24"/>
    </row>
    <row r="16" spans="1:3" ht="41.4">
      <c r="A16" s="25" t="s">
        <v>21</v>
      </c>
      <c r="B16" s="26">
        <f>'ФОТ основного персонала'!$J$14</f>
        <v>0</v>
      </c>
      <c r="C16" s="27" t="s">
        <v>22</v>
      </c>
    </row>
    <row r="17" spans="1:3" ht="27.6">
      <c r="A17" s="25" t="s">
        <v>23</v>
      </c>
      <c r="B17" s="28">
        <f>'расходные материалы'!G8</f>
        <v>0</v>
      </c>
      <c r="C17" s="27" t="s">
        <v>24</v>
      </c>
    </row>
    <row r="18" spans="1:3" ht="27.6">
      <c r="A18" s="25" t="s">
        <v>25</v>
      </c>
      <c r="B18" s="28">
        <f>'лекарственные препараты'!I4</f>
        <v>0</v>
      </c>
      <c r="C18" s="27" t="s">
        <v>26</v>
      </c>
    </row>
    <row r="19" spans="1:3" ht="27.6">
      <c r="A19" s="29" t="s">
        <v>27</v>
      </c>
      <c r="B19" s="28">
        <f>амортизация_!K6</f>
        <v>0</v>
      </c>
      <c r="C19" s="27" t="s">
        <v>28</v>
      </c>
    </row>
    <row r="20" spans="1:3">
      <c r="A20" s="30" t="s">
        <v>29</v>
      </c>
      <c r="B20" s="31"/>
      <c r="C20" s="32"/>
    </row>
    <row r="21" spans="1:3" ht="69">
      <c r="A21" s="25" t="s">
        <v>30</v>
      </c>
      <c r="B21" s="33">
        <v>0</v>
      </c>
      <c r="C21" s="34" t="s">
        <v>31</v>
      </c>
    </row>
    <row r="22" spans="1:3" ht="55.2">
      <c r="A22" s="25" t="s">
        <v>32</v>
      </c>
      <c r="B22" s="35">
        <f>B16*B21</f>
        <v>0</v>
      </c>
      <c r="C22" s="34" t="s">
        <v>33</v>
      </c>
    </row>
    <row r="23" spans="1:3">
      <c r="A23" s="36" t="s">
        <v>34</v>
      </c>
      <c r="B23" s="37">
        <f>B16+B22</f>
        <v>0</v>
      </c>
      <c r="C23" s="38" t="s">
        <v>33</v>
      </c>
    </row>
    <row r="24" spans="1:3">
      <c r="A24" s="39" t="s">
        <v>35</v>
      </c>
      <c r="B24" s="40"/>
      <c r="C24" s="41" t="s">
        <v>31</v>
      </c>
    </row>
    <row r="25" spans="1:3">
      <c r="A25" s="42" t="s">
        <v>36</v>
      </c>
      <c r="B25" s="28">
        <f>B23*B24</f>
        <v>0</v>
      </c>
      <c r="C25" s="43" t="s">
        <v>33</v>
      </c>
    </row>
    <row r="26" spans="1:3">
      <c r="A26" s="44" t="s">
        <v>37</v>
      </c>
      <c r="B26" s="45">
        <f>B16+B17+B18+B19+B22+B25</f>
        <v>0</v>
      </c>
      <c r="C26" s="46"/>
    </row>
  </sheetData>
  <mergeCells count="1">
    <mergeCell ref="A2:C2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M19"/>
  <sheetViews>
    <sheetView workbookViewId="0">
      <selection activeCell="B17" sqref="B17:C19"/>
    </sheetView>
  </sheetViews>
  <sheetFormatPr defaultColWidth="9.109375" defaultRowHeight="13.2"/>
  <cols>
    <col min="1" max="1" width="32.33203125" style="47" customWidth="1"/>
    <col min="2" max="2" width="13.44140625" style="47" customWidth="1"/>
    <col min="3" max="3" width="15.109375" style="47" customWidth="1"/>
    <col min="4" max="4" width="13.109375" style="47" customWidth="1"/>
    <col min="5" max="5" width="14.109375" style="47" customWidth="1"/>
    <col min="6" max="6" width="11.44140625" style="47" customWidth="1"/>
    <col min="7" max="7" width="14.109375" style="47" customWidth="1"/>
    <col min="8" max="8" width="14.44140625" style="47" customWidth="1"/>
    <col min="9" max="9" width="12.88671875" style="47" customWidth="1"/>
    <col min="10" max="10" width="15.5546875" style="47" customWidth="1"/>
    <col min="11" max="12" width="13.88671875" style="47" customWidth="1"/>
    <col min="13" max="13" width="14" style="48" customWidth="1"/>
    <col min="14" max="16384" width="9.109375" style="47"/>
  </cols>
  <sheetData>
    <row r="1" spans="1:13" ht="23.25" customHeight="1">
      <c r="A1" s="148" t="s">
        <v>38</v>
      </c>
      <c r="B1" s="148"/>
      <c r="C1" s="148"/>
      <c r="D1" s="148"/>
      <c r="E1" s="148"/>
      <c r="F1" s="148"/>
      <c r="G1" s="148"/>
      <c r="H1" s="148"/>
      <c r="I1" s="148"/>
      <c r="J1" s="148"/>
      <c r="M1" s="50"/>
    </row>
    <row r="2" spans="1:13" ht="17.25" customHeight="1">
      <c r="A2" s="51" t="s">
        <v>5</v>
      </c>
      <c r="B2" s="149"/>
      <c r="C2" s="149"/>
      <c r="D2" s="52"/>
      <c r="E2" s="52"/>
    </row>
    <row r="3" spans="1:13" ht="17.25" customHeight="1">
      <c r="A3" s="53" t="s">
        <v>6</v>
      </c>
      <c r="B3" s="150"/>
      <c r="C3" s="151"/>
      <c r="D3" s="151"/>
      <c r="E3" s="151"/>
      <c r="F3" s="151"/>
      <c r="G3" s="151"/>
      <c r="H3" s="151"/>
      <c r="I3" s="151"/>
      <c r="J3" s="152"/>
    </row>
    <row r="4" spans="1:13" ht="17.25" customHeight="1">
      <c r="A4" s="53" t="s">
        <v>39</v>
      </c>
      <c r="B4" s="54"/>
      <c r="C4" s="52"/>
      <c r="D4" s="52"/>
      <c r="E4" s="52"/>
      <c r="F4" s="52"/>
      <c r="G4" s="52"/>
      <c r="H4" s="52"/>
      <c r="I4" s="52"/>
      <c r="J4" s="52"/>
    </row>
    <row r="5" spans="1:13" ht="17.25" customHeight="1">
      <c r="A5" s="53" t="s">
        <v>40</v>
      </c>
      <c r="B5" s="54"/>
      <c r="C5" s="52"/>
      <c r="D5" s="52"/>
      <c r="E5" s="52"/>
      <c r="F5" s="52"/>
      <c r="G5" s="52"/>
      <c r="H5" s="52"/>
      <c r="I5" s="52"/>
      <c r="J5" s="52"/>
    </row>
    <row r="6" spans="1:13" ht="18" customHeight="1">
      <c r="A6" s="51" t="s">
        <v>41</v>
      </c>
      <c r="B6" s="54"/>
      <c r="J6" s="51" t="s">
        <v>42</v>
      </c>
    </row>
    <row r="7" spans="1:13" ht="18" customHeight="1">
      <c r="C7" s="55"/>
    </row>
    <row r="8" spans="1:13" s="56" customFormat="1" ht="96" customHeight="1">
      <c r="A8" s="57" t="s">
        <v>43</v>
      </c>
      <c r="B8" s="58" t="s">
        <v>44</v>
      </c>
      <c r="C8" s="58" t="s">
        <v>45</v>
      </c>
      <c r="D8" s="58" t="s">
        <v>46</v>
      </c>
      <c r="E8" s="58" t="s">
        <v>47</v>
      </c>
      <c r="F8" s="59" t="s">
        <v>48</v>
      </c>
      <c r="G8" s="59" t="s">
        <v>49</v>
      </c>
      <c r="H8" s="59" t="s">
        <v>50</v>
      </c>
      <c r="I8" s="59" t="s">
        <v>51</v>
      </c>
      <c r="J8" s="59" t="s">
        <v>52</v>
      </c>
      <c r="M8" s="60"/>
    </row>
    <row r="9" spans="1:13">
      <c r="A9" s="61" t="s">
        <v>98</v>
      </c>
      <c r="B9" s="62"/>
      <c r="C9" s="63"/>
      <c r="D9" s="64"/>
      <c r="E9" s="64"/>
      <c r="F9" s="65"/>
      <c r="G9" s="66"/>
      <c r="H9" s="64"/>
      <c r="I9" s="67"/>
      <c r="J9" s="68"/>
    </row>
    <row r="10" spans="1:13" ht="26.4">
      <c r="A10" s="61" t="s">
        <v>53</v>
      </c>
      <c r="B10" s="62"/>
      <c r="C10" s="63"/>
      <c r="D10" s="64"/>
      <c r="E10" s="64"/>
      <c r="F10" s="65"/>
      <c r="G10" s="66"/>
      <c r="H10" s="64"/>
      <c r="I10" s="67"/>
      <c r="J10" s="68"/>
    </row>
    <row r="11" spans="1:13" s="56" customFormat="1">
      <c r="A11" s="69" t="s">
        <v>54</v>
      </c>
      <c r="B11" s="70"/>
      <c r="C11" s="70"/>
      <c r="D11" s="70"/>
      <c r="E11" s="70"/>
      <c r="F11" s="70"/>
      <c r="G11" s="70"/>
      <c r="H11" s="70"/>
      <c r="I11" s="71"/>
      <c r="J11" s="72"/>
      <c r="M11" s="60"/>
    </row>
    <row r="12" spans="1:13" s="56" customFormat="1">
      <c r="A12" s="73" t="s">
        <v>55</v>
      </c>
      <c r="B12" s="70"/>
      <c r="C12" s="70"/>
      <c r="D12" s="70"/>
      <c r="E12" s="70"/>
      <c r="F12" s="70"/>
      <c r="G12" s="70"/>
      <c r="H12" s="70"/>
      <c r="I12" s="70"/>
      <c r="J12" s="72"/>
      <c r="M12" s="60"/>
    </row>
    <row r="13" spans="1:13" s="56" customFormat="1">
      <c r="A13" s="73" t="s">
        <v>56</v>
      </c>
      <c r="B13" s="70"/>
      <c r="C13" s="70"/>
      <c r="D13" s="70"/>
      <c r="E13" s="70"/>
      <c r="F13" s="70"/>
      <c r="G13" s="70"/>
      <c r="H13" s="70"/>
      <c r="I13" s="70"/>
      <c r="J13" s="72"/>
      <c r="M13" s="60"/>
    </row>
    <row r="14" spans="1:13" s="56" customFormat="1" ht="66">
      <c r="A14" s="74" t="s">
        <v>57</v>
      </c>
      <c r="B14" s="75"/>
      <c r="C14" s="75"/>
      <c r="D14" s="75"/>
      <c r="E14" s="75"/>
      <c r="F14" s="75"/>
      <c r="G14" s="75"/>
      <c r="H14" s="75"/>
      <c r="I14" s="75"/>
      <c r="J14" s="76"/>
      <c r="M14" s="60"/>
    </row>
    <row r="15" spans="1:13" ht="15.75" customHeight="1">
      <c r="J15" s="77"/>
    </row>
    <row r="16" spans="1:13" ht="48.75" customHeight="1">
      <c r="A16" s="78" t="s">
        <v>100</v>
      </c>
      <c r="B16" s="79" t="s">
        <v>58</v>
      </c>
      <c r="C16" s="79" t="s">
        <v>59</v>
      </c>
    </row>
    <row r="17" spans="1:3" ht="15.75" customHeight="1">
      <c r="A17" s="47" t="s">
        <v>60</v>
      </c>
      <c r="B17" s="77"/>
      <c r="C17" s="77"/>
    </row>
    <row r="18" spans="1:3" ht="15.75" customHeight="1">
      <c r="A18" s="47" t="s">
        <v>61</v>
      </c>
      <c r="B18" s="77"/>
      <c r="C18" s="77"/>
    </row>
    <row r="19" spans="1:3">
      <c r="A19" s="80" t="s">
        <v>99</v>
      </c>
      <c r="B19" s="53"/>
    </row>
  </sheetData>
  <mergeCells count="3">
    <mergeCell ref="A1:J1"/>
    <mergeCell ref="B2:C2"/>
    <mergeCell ref="B3:J3"/>
  </mergeCells>
  <pageMargins left="0.25" right="0.25" top="0.75" bottom="0.75" header="0.3" footer="0.3"/>
  <pageSetup paperSize="9" scale="37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0">
    <pageSetUpPr fitToPage="1"/>
  </sheetPr>
  <dimension ref="A1:K43"/>
  <sheetViews>
    <sheetView zoomScale="86" zoomScaleNormal="86" workbookViewId="0">
      <pane ySplit="7" topLeftCell="A8" activePane="bottomLeft" state="frozen"/>
      <selection activeCell="B42" sqref="B42"/>
      <selection pane="bottomLeft" activeCell="E34" sqref="E34"/>
    </sheetView>
  </sheetViews>
  <sheetFormatPr defaultColWidth="9.109375" defaultRowHeight="13.2"/>
  <cols>
    <col min="1" max="1" width="9.109375" style="81"/>
    <col min="2" max="2" width="42.44140625" style="81" customWidth="1"/>
    <col min="3" max="3" width="19" style="81" hidden="1" customWidth="1"/>
    <col min="4" max="4" width="19.44140625" style="81" bestFit="1" customWidth="1"/>
    <col min="5" max="5" width="15.5546875" style="81" bestFit="1" customWidth="1"/>
    <col min="6" max="6" width="17.6640625" style="81" customWidth="1"/>
    <col min="7" max="7" width="24.44140625" style="135" customWidth="1"/>
    <col min="8" max="8" width="18.88671875" style="82" customWidth="1"/>
    <col min="9" max="9" width="16.109375" style="82" customWidth="1"/>
    <col min="10" max="13" width="9.109375" style="81"/>
    <col min="14" max="14" width="12.6640625" style="81" customWidth="1"/>
    <col min="15" max="16" width="9.109375" style="81"/>
    <col min="17" max="17" width="14.44140625" style="81" customWidth="1"/>
    <col min="18" max="18" width="14.109375" style="81" customWidth="1"/>
    <col min="19" max="16384" width="9.109375" style="81"/>
  </cols>
  <sheetData>
    <row r="1" spans="1:11" ht="15.6">
      <c r="B1" s="154" t="s">
        <v>62</v>
      </c>
      <c r="C1" s="154"/>
      <c r="D1" s="154"/>
      <c r="E1" s="154"/>
      <c r="F1" s="154"/>
      <c r="G1" s="154"/>
      <c r="H1" s="154"/>
      <c r="I1" s="154"/>
    </row>
    <row r="2" spans="1:11">
      <c r="B2" s="155" t="s">
        <v>63</v>
      </c>
      <c r="C2" s="155"/>
      <c r="D2" s="155"/>
      <c r="E2" s="155"/>
      <c r="F2" s="155"/>
      <c r="G2" s="155"/>
      <c r="H2" s="155"/>
      <c r="I2" s="155"/>
    </row>
    <row r="4" spans="1:11">
      <c r="B4" s="51" t="s">
        <v>5</v>
      </c>
      <c r="C4" s="83">
        <f>Итог!B5</f>
        <v>0</v>
      </c>
    </row>
    <row r="5" spans="1:11">
      <c r="B5" s="53" t="s">
        <v>6</v>
      </c>
      <c r="C5" s="156">
        <f>Итог!B6</f>
        <v>0</v>
      </c>
      <c r="D5" s="156"/>
      <c r="E5" s="156"/>
      <c r="F5" s="156"/>
      <c r="G5" s="156"/>
      <c r="H5" s="156"/>
      <c r="I5" s="156"/>
    </row>
    <row r="6" spans="1:11">
      <c r="D6" s="84"/>
      <c r="E6" s="84"/>
      <c r="F6" s="84"/>
      <c r="G6" s="136"/>
      <c r="H6" s="84"/>
      <c r="I6" s="85" t="s">
        <v>64</v>
      </c>
    </row>
    <row r="7" spans="1:11" ht="105.6">
      <c r="A7" s="86" t="s">
        <v>65</v>
      </c>
      <c r="B7" s="86" t="s">
        <v>66</v>
      </c>
      <c r="C7" s="86" t="s">
        <v>67</v>
      </c>
      <c r="D7" s="86" t="s">
        <v>68</v>
      </c>
      <c r="E7" s="86" t="s">
        <v>69</v>
      </c>
      <c r="F7" s="86" t="s">
        <v>70</v>
      </c>
      <c r="G7" s="137" t="s">
        <v>71</v>
      </c>
      <c r="H7" s="86" t="s">
        <v>72</v>
      </c>
      <c r="I7" s="86" t="s">
        <v>3</v>
      </c>
    </row>
    <row r="8" spans="1:11">
      <c r="A8" s="87" t="s">
        <v>73</v>
      </c>
      <c r="B8" s="88"/>
      <c r="C8" s="88"/>
      <c r="D8" s="89"/>
      <c r="E8" s="88"/>
      <c r="F8" s="90"/>
      <c r="G8" s="138">
        <f>SUM(G9:G19845)</f>
        <v>0</v>
      </c>
      <c r="H8" s="91"/>
      <c r="I8" s="91"/>
    </row>
    <row r="9" spans="1:11" ht="38.25" customHeight="1">
      <c r="A9" s="134">
        <v>1</v>
      </c>
      <c r="B9" s="92"/>
      <c r="C9" s="93"/>
      <c r="D9" s="94"/>
      <c r="E9" s="95"/>
      <c r="F9" s="97"/>
      <c r="G9" s="141">
        <f t="shared" ref="G9:G27" si="0">IFERROR(F9*E9*D9,0)</f>
        <v>0</v>
      </c>
      <c r="H9" s="62"/>
      <c r="I9" s="62"/>
      <c r="K9" s="140"/>
    </row>
    <row r="10" spans="1:11" ht="25.5" customHeight="1">
      <c r="A10" s="134">
        <v>2</v>
      </c>
      <c r="B10" s="92"/>
      <c r="C10" s="93"/>
      <c r="D10" s="94"/>
      <c r="E10" s="95"/>
      <c r="F10" s="97"/>
      <c r="G10" s="141">
        <f t="shared" si="0"/>
        <v>0</v>
      </c>
      <c r="H10" s="62"/>
      <c r="I10" s="62"/>
      <c r="K10" s="140"/>
    </row>
    <row r="11" spans="1:11" ht="30" customHeight="1">
      <c r="A11" s="134">
        <v>3</v>
      </c>
      <c r="B11" s="142"/>
      <c r="C11" s="93"/>
      <c r="D11" s="94"/>
      <c r="E11" s="95"/>
      <c r="F11" s="96"/>
      <c r="G11" s="141">
        <f t="shared" si="0"/>
        <v>0</v>
      </c>
      <c r="H11" s="62"/>
      <c r="I11" s="62"/>
      <c r="K11" s="140"/>
    </row>
    <row r="12" spans="1:11" ht="15" customHeight="1">
      <c r="A12" s="134">
        <v>4</v>
      </c>
      <c r="B12" s="92"/>
      <c r="C12" s="93"/>
      <c r="D12" s="94"/>
      <c r="E12" s="95"/>
      <c r="F12" s="97"/>
      <c r="G12" s="141">
        <f t="shared" si="0"/>
        <v>0</v>
      </c>
      <c r="H12" s="62"/>
      <c r="I12" s="62"/>
      <c r="K12" s="140"/>
    </row>
    <row r="13" spans="1:11" ht="15" customHeight="1">
      <c r="A13" s="134">
        <v>5</v>
      </c>
      <c r="B13" s="92"/>
      <c r="C13" s="93"/>
      <c r="D13" s="94"/>
      <c r="E13" s="95"/>
      <c r="F13" s="96"/>
      <c r="G13" s="141">
        <f t="shared" si="0"/>
        <v>0</v>
      </c>
      <c r="H13" s="62"/>
      <c r="I13" s="62"/>
      <c r="K13" s="140"/>
    </row>
    <row r="14" spans="1:11" ht="38.25" customHeight="1">
      <c r="A14" s="134">
        <v>6</v>
      </c>
      <c r="B14" s="92"/>
      <c r="C14" s="93"/>
      <c r="D14" s="94"/>
      <c r="E14" s="95"/>
      <c r="F14" s="97"/>
      <c r="G14" s="141">
        <f t="shared" si="0"/>
        <v>0</v>
      </c>
      <c r="H14" s="62"/>
      <c r="I14" s="62"/>
      <c r="K14" s="140"/>
    </row>
    <row r="15" spans="1:11" ht="18" customHeight="1">
      <c r="A15" s="134">
        <v>7</v>
      </c>
      <c r="B15" s="92"/>
      <c r="C15" s="93"/>
      <c r="D15" s="94"/>
      <c r="E15" s="95"/>
      <c r="F15" s="96"/>
      <c r="G15" s="141">
        <f t="shared" si="0"/>
        <v>0</v>
      </c>
      <c r="H15" s="62"/>
      <c r="I15" s="62"/>
      <c r="K15" s="140"/>
    </row>
    <row r="16" spans="1:11" ht="27.75" customHeight="1">
      <c r="A16" s="134">
        <v>8</v>
      </c>
      <c r="B16" s="92"/>
      <c r="C16" s="93"/>
      <c r="D16" s="94"/>
      <c r="E16" s="95"/>
      <c r="F16" s="97"/>
      <c r="G16" s="141">
        <f t="shared" si="0"/>
        <v>0</v>
      </c>
      <c r="H16" s="62"/>
      <c r="I16" s="62"/>
      <c r="K16" s="140"/>
    </row>
    <row r="17" spans="1:11" ht="24" customHeight="1">
      <c r="A17" s="134">
        <v>9</v>
      </c>
      <c r="B17" s="92"/>
      <c r="C17" s="93"/>
      <c r="D17" s="94"/>
      <c r="E17" s="95"/>
      <c r="F17" s="97"/>
      <c r="G17" s="141">
        <f t="shared" si="0"/>
        <v>0</v>
      </c>
      <c r="H17" s="62"/>
      <c r="I17" s="62"/>
      <c r="K17" s="140"/>
    </row>
    <row r="18" spans="1:11" ht="15" customHeight="1">
      <c r="A18" s="134">
        <v>10</v>
      </c>
      <c r="B18" s="92"/>
      <c r="C18" s="93"/>
      <c r="D18" s="94"/>
      <c r="E18" s="95"/>
      <c r="F18" s="97"/>
      <c r="G18" s="141">
        <f t="shared" si="0"/>
        <v>0</v>
      </c>
      <c r="H18" s="62"/>
      <c r="I18" s="62"/>
      <c r="K18" s="140"/>
    </row>
    <row r="19" spans="1:11" ht="30" customHeight="1">
      <c r="A19" s="134">
        <v>11</v>
      </c>
      <c r="B19" s="92"/>
      <c r="C19" s="93"/>
      <c r="D19" s="94"/>
      <c r="E19" s="95"/>
      <c r="F19" s="97"/>
      <c r="G19" s="141">
        <f t="shared" si="0"/>
        <v>0</v>
      </c>
      <c r="H19" s="62"/>
      <c r="I19" s="62"/>
      <c r="K19" s="140"/>
    </row>
    <row r="20" spans="1:11" ht="15" customHeight="1">
      <c r="A20" s="134">
        <v>12</v>
      </c>
      <c r="B20" s="92"/>
      <c r="C20" s="93"/>
      <c r="D20" s="94"/>
      <c r="E20" s="98"/>
      <c r="F20" s="97"/>
      <c r="G20" s="141">
        <f t="shared" si="0"/>
        <v>0</v>
      </c>
      <c r="H20" s="62"/>
      <c r="I20" s="62"/>
      <c r="K20" s="140"/>
    </row>
    <row r="21" spans="1:11" ht="15" customHeight="1">
      <c r="A21" s="134">
        <v>13</v>
      </c>
      <c r="B21" s="142"/>
      <c r="C21" s="93"/>
      <c r="D21" s="94"/>
      <c r="E21" s="95"/>
      <c r="F21" s="97"/>
      <c r="G21" s="141">
        <f t="shared" si="0"/>
        <v>0</v>
      </c>
      <c r="H21" s="62"/>
      <c r="I21" s="62"/>
      <c r="K21" s="140"/>
    </row>
    <row r="22" spans="1:11" ht="15" customHeight="1">
      <c r="A22" s="134">
        <v>14</v>
      </c>
      <c r="B22" s="142"/>
      <c r="C22" s="93"/>
      <c r="D22" s="94"/>
      <c r="E22" s="95"/>
      <c r="F22" s="97"/>
      <c r="G22" s="141">
        <f t="shared" si="0"/>
        <v>0</v>
      </c>
      <c r="H22" s="62"/>
      <c r="I22" s="62"/>
      <c r="K22" s="140"/>
    </row>
    <row r="23" spans="1:11" ht="15" customHeight="1">
      <c r="A23" s="134">
        <v>15</v>
      </c>
      <c r="B23" s="92"/>
      <c r="C23" s="93"/>
      <c r="D23" s="94"/>
      <c r="E23" s="95"/>
      <c r="F23" s="97"/>
      <c r="G23" s="141">
        <f t="shared" si="0"/>
        <v>0</v>
      </c>
      <c r="H23" s="62"/>
      <c r="I23" s="62"/>
      <c r="K23" s="140"/>
    </row>
    <row r="24" spans="1:11" ht="30" customHeight="1">
      <c r="A24" s="134">
        <v>16</v>
      </c>
      <c r="B24" s="142"/>
      <c r="C24" s="93"/>
      <c r="D24" s="94"/>
      <c r="E24" s="95"/>
      <c r="F24" s="99"/>
      <c r="G24" s="141">
        <f t="shared" si="0"/>
        <v>0</v>
      </c>
      <c r="H24" s="62"/>
      <c r="I24" s="62"/>
      <c r="K24" s="140"/>
    </row>
    <row r="25" spans="1:11" ht="25.5" customHeight="1">
      <c r="A25" s="134">
        <v>17</v>
      </c>
      <c r="B25" s="92"/>
      <c r="C25" s="93"/>
      <c r="D25" s="94"/>
      <c r="E25" s="95"/>
      <c r="F25" s="97"/>
      <c r="G25" s="141">
        <f t="shared" si="0"/>
        <v>0</v>
      </c>
      <c r="H25" s="62"/>
      <c r="I25" s="62"/>
      <c r="K25" s="140"/>
    </row>
    <row r="26" spans="1:11" ht="30" customHeight="1">
      <c r="A26" s="134">
        <v>18</v>
      </c>
      <c r="B26" s="142"/>
      <c r="C26" s="93"/>
      <c r="D26" s="94"/>
      <c r="E26" s="95"/>
      <c r="F26" s="97"/>
      <c r="G26" s="141">
        <f t="shared" si="0"/>
        <v>0</v>
      </c>
      <c r="H26" s="62"/>
      <c r="I26" s="62"/>
      <c r="K26" s="140"/>
    </row>
    <row r="27" spans="1:11" ht="15" customHeight="1">
      <c r="A27" s="134">
        <v>19</v>
      </c>
      <c r="B27" s="143"/>
      <c r="C27" s="93"/>
      <c r="D27" s="94"/>
      <c r="E27" s="95"/>
      <c r="F27" s="100"/>
      <c r="G27" s="141">
        <f t="shared" si="0"/>
        <v>0</v>
      </c>
      <c r="H27" s="62"/>
      <c r="I27" s="62"/>
      <c r="K27" s="140"/>
    </row>
    <row r="28" spans="1:11">
      <c r="A28" s="134">
        <v>20</v>
      </c>
      <c r="B28" s="104"/>
      <c r="C28" s="67"/>
      <c r="D28" s="94"/>
      <c r="E28" s="103"/>
      <c r="F28" s="139"/>
      <c r="G28" s="144">
        <f t="shared" ref="G28:G43" si="1">IFERROR(F28*E28*D28,0)</f>
        <v>0</v>
      </c>
      <c r="H28" s="101"/>
      <c r="I28" s="101"/>
      <c r="K28" s="140"/>
    </row>
    <row r="29" spans="1:11">
      <c r="A29" s="134">
        <v>21</v>
      </c>
      <c r="B29" s="67"/>
      <c r="C29" s="67"/>
      <c r="D29" s="94"/>
      <c r="E29" s="103"/>
      <c r="F29" s="139"/>
      <c r="G29" s="144">
        <f t="shared" si="1"/>
        <v>0</v>
      </c>
      <c r="H29" s="101"/>
      <c r="I29" s="101"/>
      <c r="K29" s="140"/>
    </row>
    <row r="30" spans="1:11">
      <c r="A30" s="134">
        <v>22</v>
      </c>
      <c r="B30" s="158"/>
      <c r="C30" s="158"/>
      <c r="D30" s="94"/>
      <c r="E30" s="103"/>
      <c r="F30" s="67"/>
      <c r="G30" s="144">
        <f t="shared" si="1"/>
        <v>0</v>
      </c>
      <c r="H30" s="101"/>
      <c r="I30" s="101"/>
      <c r="K30" s="140"/>
    </row>
    <row r="31" spans="1:11">
      <c r="A31" s="134">
        <v>23</v>
      </c>
      <c r="B31" s="157"/>
      <c r="C31" s="157"/>
      <c r="D31" s="94"/>
      <c r="E31" s="103"/>
      <c r="F31" s="67"/>
      <c r="G31" s="139">
        <f t="shared" si="1"/>
        <v>0</v>
      </c>
      <c r="H31" s="101"/>
      <c r="I31" s="101"/>
      <c r="K31" s="140"/>
    </row>
    <row r="32" spans="1:11">
      <c r="A32" s="134">
        <v>24</v>
      </c>
      <c r="B32" s="67"/>
      <c r="C32" s="67"/>
      <c r="D32" s="94"/>
      <c r="E32" s="103"/>
      <c r="F32" s="67"/>
      <c r="G32" s="139">
        <f t="shared" si="1"/>
        <v>0</v>
      </c>
      <c r="H32" s="101"/>
      <c r="I32" s="101"/>
      <c r="K32" s="140"/>
    </row>
    <row r="33" spans="1:11">
      <c r="A33" s="134">
        <v>25</v>
      </c>
      <c r="B33" s="67"/>
      <c r="C33" s="67"/>
      <c r="D33" s="94"/>
      <c r="E33" s="103"/>
      <c r="F33" s="67"/>
      <c r="G33" s="139">
        <f t="shared" si="1"/>
        <v>0</v>
      </c>
      <c r="H33" s="101"/>
      <c r="I33" s="101"/>
      <c r="K33" s="140"/>
    </row>
    <row r="34" spans="1:11">
      <c r="A34" s="134">
        <v>26</v>
      </c>
      <c r="B34" s="153"/>
      <c r="C34" s="153"/>
      <c r="D34" s="94"/>
      <c r="E34" s="95"/>
      <c r="F34" s="67"/>
      <c r="G34" s="145">
        <f t="shared" si="1"/>
        <v>0</v>
      </c>
      <c r="H34" s="101"/>
      <c r="I34" s="101"/>
      <c r="K34" s="140"/>
    </row>
    <row r="35" spans="1:11">
      <c r="A35" s="134">
        <v>27</v>
      </c>
      <c r="B35" s="153"/>
      <c r="C35" s="153"/>
      <c r="D35" s="94"/>
      <c r="E35" s="95"/>
      <c r="F35" s="67"/>
      <c r="G35" s="145">
        <f t="shared" si="1"/>
        <v>0</v>
      </c>
      <c r="H35" s="101"/>
      <c r="I35" s="101"/>
      <c r="K35" s="140"/>
    </row>
    <row r="36" spans="1:11">
      <c r="A36" s="134">
        <v>28</v>
      </c>
      <c r="B36" s="153"/>
      <c r="C36" s="153"/>
      <c r="D36" s="94"/>
      <c r="E36" s="95"/>
      <c r="F36" s="67"/>
      <c r="G36" s="145">
        <f t="shared" si="1"/>
        <v>0</v>
      </c>
      <c r="H36" s="101"/>
      <c r="I36" s="101"/>
      <c r="K36" s="140"/>
    </row>
    <row r="37" spans="1:11">
      <c r="A37" s="134">
        <v>29</v>
      </c>
      <c r="B37" s="153"/>
      <c r="C37" s="153"/>
      <c r="D37" s="94"/>
      <c r="E37" s="95"/>
      <c r="F37" s="67"/>
      <c r="G37" s="145">
        <f t="shared" si="1"/>
        <v>0</v>
      </c>
      <c r="H37" s="101"/>
      <c r="I37" s="101"/>
      <c r="K37" s="140"/>
    </row>
    <row r="38" spans="1:11">
      <c r="A38" s="134">
        <v>30</v>
      </c>
      <c r="B38" s="153"/>
      <c r="C38" s="153"/>
      <c r="D38" s="94"/>
      <c r="E38" s="95"/>
      <c r="F38" s="67"/>
      <c r="G38" s="145">
        <f t="shared" si="1"/>
        <v>0</v>
      </c>
      <c r="H38" s="101"/>
      <c r="I38" s="101"/>
      <c r="K38" s="140"/>
    </row>
    <row r="39" spans="1:11">
      <c r="A39" s="134">
        <v>31</v>
      </c>
      <c r="B39" s="153"/>
      <c r="C39" s="153"/>
      <c r="D39" s="94"/>
      <c r="E39" s="95"/>
      <c r="F39" s="67"/>
      <c r="G39" s="145">
        <f t="shared" si="1"/>
        <v>0</v>
      </c>
      <c r="H39" s="101"/>
      <c r="I39" s="101"/>
      <c r="K39" s="140"/>
    </row>
    <row r="40" spans="1:11">
      <c r="A40" s="134">
        <v>32</v>
      </c>
      <c r="B40" s="153"/>
      <c r="C40" s="153"/>
      <c r="D40" s="94"/>
      <c r="E40" s="95"/>
      <c r="F40" s="67"/>
      <c r="G40" s="145">
        <f t="shared" si="1"/>
        <v>0</v>
      </c>
      <c r="H40" s="101"/>
      <c r="I40" s="101"/>
      <c r="K40" s="140"/>
    </row>
    <row r="41" spans="1:11">
      <c r="A41" s="134">
        <v>33</v>
      </c>
      <c r="B41" s="153"/>
      <c r="C41" s="153"/>
      <c r="D41" s="94"/>
      <c r="E41" s="95"/>
      <c r="F41" s="67"/>
      <c r="G41" s="145">
        <f t="shared" si="1"/>
        <v>0</v>
      </c>
      <c r="H41" s="101"/>
      <c r="I41" s="101"/>
      <c r="K41" s="140"/>
    </row>
    <row r="42" spans="1:11">
      <c r="A42" s="134">
        <v>34</v>
      </c>
      <c r="B42" s="67"/>
      <c r="C42" s="67"/>
      <c r="D42" s="94"/>
      <c r="E42" s="103"/>
      <c r="F42" s="67"/>
      <c r="G42" s="145">
        <f t="shared" si="1"/>
        <v>0</v>
      </c>
      <c r="H42" s="101"/>
      <c r="I42" s="101"/>
      <c r="K42" s="140"/>
    </row>
    <row r="43" spans="1:11">
      <c r="A43" s="134">
        <v>35</v>
      </c>
      <c r="B43" s="67"/>
      <c r="C43" s="67"/>
      <c r="D43" s="94"/>
      <c r="E43" s="103"/>
      <c r="F43" s="67"/>
      <c r="G43" s="146">
        <f t="shared" si="1"/>
        <v>0</v>
      </c>
      <c r="H43" s="101"/>
      <c r="I43" s="101"/>
    </row>
  </sheetData>
  <mergeCells count="13">
    <mergeCell ref="B1:I1"/>
    <mergeCell ref="B2:I2"/>
    <mergeCell ref="C5:I5"/>
    <mergeCell ref="B34:C34"/>
    <mergeCell ref="B31:C31"/>
    <mergeCell ref="B30:C30"/>
    <mergeCell ref="B40:C40"/>
    <mergeCell ref="B41:C41"/>
    <mergeCell ref="B35:C35"/>
    <mergeCell ref="B36:C36"/>
    <mergeCell ref="B37:C37"/>
    <mergeCell ref="B38:C38"/>
    <mergeCell ref="B39:C39"/>
  </mergeCells>
  <pageMargins left="3.937007874015748E-2" right="0" top="0" bottom="0" header="0.31496062992125984" footer="0.31496062992125984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M18"/>
  <sheetViews>
    <sheetView workbookViewId="0">
      <selection sqref="A1:K1"/>
    </sheetView>
  </sheetViews>
  <sheetFormatPr defaultColWidth="9.109375" defaultRowHeight="13.2"/>
  <cols>
    <col min="1" max="1" width="6.109375" style="47" customWidth="1"/>
    <col min="2" max="2" width="57.109375" style="47" customWidth="1"/>
    <col min="3" max="3" width="15.6640625" style="47" customWidth="1"/>
    <col min="4" max="4" width="14.6640625" style="47" customWidth="1"/>
    <col min="5" max="5" width="16.109375" style="47" customWidth="1"/>
    <col min="6" max="6" width="14.33203125" style="47" customWidth="1"/>
    <col min="7" max="7" width="11.44140625" style="47" customWidth="1"/>
    <col min="8" max="8" width="10" style="55" customWidth="1"/>
    <col min="9" max="9" width="13" style="47" customWidth="1"/>
    <col min="10" max="10" width="9.88671875" style="47" customWidth="1"/>
    <col min="11" max="11" width="16.88671875" style="47" customWidth="1"/>
    <col min="12" max="12" width="12.109375" style="47" customWidth="1"/>
    <col min="13" max="13" width="14.33203125" style="47" customWidth="1"/>
    <col min="14" max="14" width="16.44140625" style="47" customWidth="1"/>
    <col min="15" max="15" width="17.6640625" style="47" customWidth="1"/>
    <col min="16" max="16" width="9.109375" style="47"/>
    <col min="17" max="17" width="26.44140625" style="47" customWidth="1"/>
    <col min="18" max="16384" width="9.109375" style="47"/>
  </cols>
  <sheetData>
    <row r="1" spans="1:13" ht="22.5" customHeight="1">
      <c r="A1" s="148" t="s">
        <v>74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3" ht="15.6">
      <c r="A2" s="49"/>
      <c r="B2" s="51" t="s">
        <v>5</v>
      </c>
      <c r="C2" s="156">
        <f>Итог!B5</f>
        <v>0</v>
      </c>
      <c r="D2" s="159"/>
      <c r="E2" s="52"/>
      <c r="F2" s="52"/>
      <c r="H2" s="47"/>
    </row>
    <row r="3" spans="1:13" ht="15.6">
      <c r="A3" s="49"/>
      <c r="B3" s="53" t="s">
        <v>6</v>
      </c>
      <c r="C3" s="160">
        <f>Итог!B6</f>
        <v>0</v>
      </c>
      <c r="D3" s="161"/>
      <c r="E3" s="161"/>
      <c r="F3" s="161"/>
      <c r="G3" s="161"/>
      <c r="H3" s="161"/>
      <c r="I3" s="161"/>
      <c r="J3" s="161"/>
      <c r="K3" s="161"/>
      <c r="L3" s="161"/>
      <c r="M3" s="162"/>
    </row>
    <row r="4" spans="1:13" ht="15.6">
      <c r="A4" s="49"/>
      <c r="B4" s="53"/>
      <c r="C4" s="105"/>
      <c r="D4" s="106"/>
      <c r="E4" s="106"/>
      <c r="F4" s="106"/>
      <c r="G4" s="106"/>
      <c r="H4" s="106"/>
      <c r="I4" s="106"/>
      <c r="J4" s="106"/>
      <c r="K4" s="106"/>
      <c r="L4" s="106"/>
      <c r="M4" s="106"/>
    </row>
    <row r="5" spans="1:13" ht="132">
      <c r="A5" s="86" t="s">
        <v>75</v>
      </c>
      <c r="B5" s="86" t="s">
        <v>76</v>
      </c>
      <c r="C5" s="86" t="s">
        <v>77</v>
      </c>
      <c r="D5" s="86" t="s">
        <v>78</v>
      </c>
      <c r="E5" s="86" t="s">
        <v>79</v>
      </c>
      <c r="F5" s="86" t="s">
        <v>80</v>
      </c>
      <c r="G5" s="86" t="s">
        <v>81</v>
      </c>
      <c r="H5" s="86" t="s">
        <v>82</v>
      </c>
      <c r="I5" s="86" t="s">
        <v>83</v>
      </c>
      <c r="J5" s="86" t="s">
        <v>84</v>
      </c>
      <c r="K5" s="107" t="s">
        <v>85</v>
      </c>
      <c r="L5" s="108" t="s">
        <v>3</v>
      </c>
    </row>
    <row r="6" spans="1:13" ht="13.5" customHeight="1">
      <c r="A6" s="163" t="s">
        <v>86</v>
      </c>
      <c r="B6" s="164"/>
      <c r="C6" s="164"/>
      <c r="D6" s="164"/>
      <c r="E6" s="164"/>
      <c r="F6" s="164"/>
      <c r="G6" s="164"/>
      <c r="H6" s="164"/>
      <c r="I6" s="164"/>
      <c r="J6" s="165"/>
      <c r="K6" s="109">
        <f>SUM(K7:K9911)</f>
        <v>0</v>
      </c>
      <c r="L6" s="110"/>
    </row>
    <row r="7" spans="1:13" ht="31.5" customHeight="1">
      <c r="A7" s="111">
        <v>1</v>
      </c>
      <c r="B7" s="112"/>
      <c r="C7" s="113"/>
      <c r="D7" s="113"/>
      <c r="E7" s="114"/>
      <c r="F7" s="115"/>
      <c r="G7" s="116"/>
      <c r="H7" s="116"/>
      <c r="I7" s="111"/>
      <c r="J7" s="117">
        <f t="shared" ref="J7:J18" si="0">IFERROR(H7/I7,0)</f>
        <v>0</v>
      </c>
      <c r="K7" s="117" t="str">
        <f t="shared" ref="K7:K18" si="1">IF(AND(E7&gt;100000,E7&lt;400000),D7*C7*E7/F7/G7/J7,"")</f>
        <v/>
      </c>
      <c r="L7" s="113"/>
    </row>
    <row r="8" spans="1:13" ht="41.25" customHeight="1">
      <c r="A8" s="111">
        <v>2</v>
      </c>
      <c r="B8" s="112"/>
      <c r="C8" s="113"/>
      <c r="D8" s="113"/>
      <c r="E8" s="114"/>
      <c r="F8" s="118"/>
      <c r="G8" s="116"/>
      <c r="H8" s="116"/>
      <c r="I8" s="111"/>
      <c r="J8" s="117">
        <f t="shared" si="0"/>
        <v>0</v>
      </c>
      <c r="K8" s="117" t="str">
        <f t="shared" si="1"/>
        <v/>
      </c>
      <c r="L8" s="113"/>
    </row>
    <row r="9" spans="1:13" ht="15" customHeight="1">
      <c r="A9" s="111">
        <v>3</v>
      </c>
      <c r="B9" s="112"/>
      <c r="C9" s="113"/>
      <c r="D9" s="113"/>
      <c r="E9" s="114"/>
      <c r="F9" s="115"/>
      <c r="G9" s="116"/>
      <c r="H9" s="116"/>
      <c r="I9" s="111"/>
      <c r="J9" s="117">
        <f t="shared" si="0"/>
        <v>0</v>
      </c>
      <c r="K9" s="117" t="str">
        <f t="shared" si="1"/>
        <v/>
      </c>
      <c r="L9" s="113"/>
    </row>
    <row r="10" spans="1:13" ht="21.75" customHeight="1">
      <c r="A10" s="111">
        <v>4</v>
      </c>
      <c r="B10" s="112"/>
      <c r="C10" s="113"/>
      <c r="D10" s="113"/>
      <c r="E10" s="114"/>
      <c r="F10" s="115"/>
      <c r="G10" s="116"/>
      <c r="H10" s="116"/>
      <c r="I10" s="111"/>
      <c r="J10" s="117">
        <f t="shared" si="0"/>
        <v>0</v>
      </c>
      <c r="K10" s="117" t="str">
        <f t="shared" si="1"/>
        <v/>
      </c>
      <c r="L10" s="113"/>
    </row>
    <row r="11" spans="1:13" ht="15" customHeight="1">
      <c r="A11" s="111">
        <v>5</v>
      </c>
      <c r="B11" s="112"/>
      <c r="C11" s="113"/>
      <c r="D11" s="113"/>
      <c r="E11" s="114"/>
      <c r="F11" s="115"/>
      <c r="G11" s="116"/>
      <c r="H11" s="116"/>
      <c r="I11" s="111"/>
      <c r="J11" s="117">
        <f t="shared" si="0"/>
        <v>0</v>
      </c>
      <c r="K11" s="117" t="str">
        <f t="shared" si="1"/>
        <v/>
      </c>
      <c r="L11" s="113"/>
    </row>
    <row r="12" spans="1:13" ht="15" customHeight="1">
      <c r="A12" s="111">
        <v>6</v>
      </c>
      <c r="B12" s="112"/>
      <c r="C12" s="113"/>
      <c r="D12" s="113"/>
      <c r="E12" s="114"/>
      <c r="F12" s="115"/>
      <c r="G12" s="116"/>
      <c r="H12" s="116"/>
      <c r="I12" s="111"/>
      <c r="J12" s="117">
        <f t="shared" si="0"/>
        <v>0</v>
      </c>
      <c r="K12" s="117" t="str">
        <f t="shared" si="1"/>
        <v/>
      </c>
      <c r="L12" s="113"/>
    </row>
    <row r="13" spans="1:13" ht="15" customHeight="1">
      <c r="A13" s="111">
        <v>7</v>
      </c>
      <c r="B13" s="112"/>
      <c r="C13" s="113"/>
      <c r="D13" s="113"/>
      <c r="E13" s="114"/>
      <c r="F13" s="115"/>
      <c r="G13" s="116"/>
      <c r="H13" s="116"/>
      <c r="I13" s="111"/>
      <c r="J13" s="117">
        <f t="shared" si="0"/>
        <v>0</v>
      </c>
      <c r="K13" s="117" t="str">
        <f t="shared" si="1"/>
        <v/>
      </c>
      <c r="L13" s="113"/>
    </row>
    <row r="14" spans="1:13" ht="15" customHeight="1">
      <c r="A14" s="111">
        <v>8</v>
      </c>
      <c r="B14" s="112"/>
      <c r="C14" s="113"/>
      <c r="D14" s="113"/>
      <c r="E14" s="114"/>
      <c r="F14" s="115"/>
      <c r="G14" s="116"/>
      <c r="H14" s="116"/>
      <c r="I14" s="111"/>
      <c r="J14" s="117">
        <f t="shared" si="0"/>
        <v>0</v>
      </c>
      <c r="K14" s="117" t="str">
        <f>IF(AND(E14&gt;100000,E14&lt;400000),D14*C14*E14/F14/G14/J14,"")</f>
        <v/>
      </c>
      <c r="L14" s="113"/>
    </row>
    <row r="15" spans="1:13" ht="15" customHeight="1">
      <c r="A15" s="111">
        <v>9</v>
      </c>
      <c r="B15" s="112"/>
      <c r="C15" s="113"/>
      <c r="D15" s="113"/>
      <c r="E15" s="119"/>
      <c r="F15" s="115"/>
      <c r="G15" s="116"/>
      <c r="H15" s="116"/>
      <c r="I15" s="111"/>
      <c r="J15" s="117">
        <f t="shared" si="0"/>
        <v>0</v>
      </c>
      <c r="K15" s="117" t="str">
        <f t="shared" si="1"/>
        <v/>
      </c>
      <c r="L15" s="113"/>
    </row>
    <row r="16" spans="1:13" ht="15" customHeight="1">
      <c r="A16" s="111">
        <v>10</v>
      </c>
      <c r="B16" s="112"/>
      <c r="C16" s="113"/>
      <c r="D16" s="113"/>
      <c r="E16" s="119"/>
      <c r="F16" s="115"/>
      <c r="G16" s="116"/>
      <c r="H16" s="116"/>
      <c r="I16" s="111"/>
      <c r="J16" s="117">
        <f t="shared" si="0"/>
        <v>0</v>
      </c>
      <c r="K16" s="117" t="str">
        <f t="shared" si="1"/>
        <v/>
      </c>
      <c r="L16" s="113"/>
    </row>
    <row r="17" spans="1:12" ht="15" customHeight="1">
      <c r="A17" s="111">
        <v>11</v>
      </c>
      <c r="B17" s="112"/>
      <c r="C17" s="113"/>
      <c r="D17" s="113"/>
      <c r="E17" s="119"/>
      <c r="F17" s="115"/>
      <c r="G17" s="116"/>
      <c r="H17" s="116"/>
      <c r="I17" s="111"/>
      <c r="J17" s="117">
        <f t="shared" si="0"/>
        <v>0</v>
      </c>
      <c r="K17" s="117" t="str">
        <f t="shared" si="1"/>
        <v/>
      </c>
      <c r="L17" s="113"/>
    </row>
    <row r="18" spans="1:12" ht="15" customHeight="1">
      <c r="A18" s="120"/>
      <c r="B18" s="112"/>
      <c r="C18" s="113"/>
      <c r="D18" s="113"/>
      <c r="E18" s="119"/>
      <c r="F18" s="116"/>
      <c r="G18" s="116"/>
      <c r="H18" s="116"/>
      <c r="I18" s="111"/>
      <c r="J18" s="117">
        <f t="shared" si="0"/>
        <v>0</v>
      </c>
      <c r="K18" s="117" t="str">
        <f t="shared" si="1"/>
        <v/>
      </c>
      <c r="L18" s="120"/>
    </row>
  </sheetData>
  <mergeCells count="4">
    <mergeCell ref="A1:K1"/>
    <mergeCell ref="C2:D2"/>
    <mergeCell ref="C3:M3"/>
    <mergeCell ref="A6:J6"/>
  </mergeCells>
  <pageMargins left="0.25" right="0.25" top="0.75" bottom="0.75" header="0.3" footer="0.3"/>
  <pageSetup paperSize="9" scale="6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10"/>
  <sheetViews>
    <sheetView workbookViewId="0">
      <selection activeCell="H29" sqref="H29"/>
    </sheetView>
  </sheetViews>
  <sheetFormatPr defaultColWidth="9.109375" defaultRowHeight="13.8"/>
  <cols>
    <col min="1" max="1" width="31.44140625" style="121" customWidth="1"/>
    <col min="2" max="2" width="26.109375" style="121" customWidth="1"/>
    <col min="3" max="3" width="16.33203125" style="121" customWidth="1"/>
    <col min="4" max="4" width="17.44140625" style="121" customWidth="1"/>
    <col min="5" max="5" width="15.6640625" style="121" customWidth="1"/>
    <col min="6" max="6" width="11.88671875" style="121" customWidth="1"/>
    <col min="7" max="7" width="16" style="121" customWidth="1"/>
    <col min="8" max="8" width="17.44140625" style="121" customWidth="1"/>
    <col min="9" max="9" width="18.109375" style="121" customWidth="1"/>
    <col min="10" max="16384" width="9.109375" style="121"/>
  </cols>
  <sheetData>
    <row r="1" spans="1:9" s="122" customFormat="1" ht="21" customHeight="1">
      <c r="A1" s="154" t="s">
        <v>87</v>
      </c>
      <c r="B1" s="154"/>
      <c r="C1" s="154"/>
      <c r="D1" s="154"/>
      <c r="E1" s="154"/>
      <c r="F1" s="154"/>
      <c r="G1" s="154"/>
      <c r="H1" s="154"/>
      <c r="I1" s="154"/>
    </row>
    <row r="2" spans="1:9" s="47" customFormat="1" ht="23.25" customHeight="1">
      <c r="A2" s="123"/>
      <c r="I2" s="51" t="s">
        <v>88</v>
      </c>
    </row>
    <row r="3" spans="1:9" ht="92.4">
      <c r="A3" s="124" t="s">
        <v>89</v>
      </c>
      <c r="B3" s="124" t="s">
        <v>90</v>
      </c>
      <c r="C3" s="124" t="s">
        <v>91</v>
      </c>
      <c r="D3" s="124" t="s">
        <v>92</v>
      </c>
      <c r="E3" s="124" t="s">
        <v>93</v>
      </c>
      <c r="F3" s="125" t="s">
        <v>68</v>
      </c>
      <c r="G3" s="124" t="s">
        <v>94</v>
      </c>
      <c r="H3" s="124" t="s">
        <v>95</v>
      </c>
      <c r="I3" s="124" t="s">
        <v>96</v>
      </c>
    </row>
    <row r="4" spans="1:9" ht="15" customHeight="1">
      <c r="A4" s="166" t="s">
        <v>73</v>
      </c>
      <c r="B4" s="167"/>
      <c r="C4" s="167"/>
      <c r="D4" s="167"/>
      <c r="E4" s="167"/>
      <c r="F4" s="167"/>
      <c r="G4" s="167"/>
      <c r="H4" s="168"/>
      <c r="I4" s="126">
        <f>SUM(I5:I19980)</f>
        <v>0</v>
      </c>
    </row>
    <row r="5" spans="1:9" ht="13.5" customHeight="1">
      <c r="A5" s="127"/>
      <c r="B5" s="117"/>
      <c r="C5" s="117"/>
      <c r="D5" s="117"/>
      <c r="E5" s="117"/>
      <c r="F5" s="128"/>
      <c r="G5" s="129"/>
      <c r="H5" s="102"/>
      <c r="I5" s="130"/>
    </row>
    <row r="6" spans="1:9" ht="19.5" customHeight="1">
      <c r="A6" s="131"/>
      <c r="B6" s="117"/>
      <c r="C6" s="117"/>
      <c r="D6" s="117"/>
      <c r="E6" s="117"/>
      <c r="F6" s="128"/>
      <c r="G6" s="129"/>
      <c r="H6" s="102"/>
      <c r="I6" s="132"/>
    </row>
    <row r="7" spans="1:9">
      <c r="A7" s="127"/>
      <c r="B7" s="117"/>
      <c r="C7" s="117"/>
      <c r="D7" s="117"/>
      <c r="E7" s="117"/>
      <c r="F7" s="128"/>
      <c r="G7" s="129"/>
      <c r="H7" s="102"/>
      <c r="I7" s="129"/>
    </row>
    <row r="8" spans="1:9">
      <c r="A8" s="127"/>
      <c r="B8" s="117"/>
      <c r="C8" s="117"/>
      <c r="D8" s="117"/>
      <c r="E8" s="117"/>
      <c r="F8" s="128"/>
      <c r="G8" s="129"/>
      <c r="H8" s="102"/>
      <c r="I8" s="129"/>
    </row>
    <row r="9" spans="1:9">
      <c r="A9" s="127"/>
      <c r="B9" s="117"/>
      <c r="C9" s="117"/>
      <c r="D9" s="117"/>
      <c r="E9" s="117"/>
      <c r="F9" s="128"/>
      <c r="G9" s="129"/>
      <c r="H9" s="129"/>
      <c r="I9" s="129"/>
    </row>
    <row r="10" spans="1:9">
      <c r="A10" s="92"/>
      <c r="B10" s="117"/>
      <c r="C10" s="117"/>
      <c r="D10" s="117"/>
      <c r="E10" s="117"/>
      <c r="F10" s="128"/>
      <c r="G10" s="133"/>
      <c r="H10" s="129"/>
      <c r="I10" s="120"/>
    </row>
  </sheetData>
  <mergeCells count="2">
    <mergeCell ref="A1:I1"/>
    <mergeCell ref="A4:H4"/>
  </mergeCells>
  <pageMargins left="0.7" right="0.7" top="0.75" bottom="0.75" header="0.3" footer="0.3"/>
  <pageSetup paperSize="9" scale="6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Итог</vt:lpstr>
      <vt:lpstr>ФОТ основного персонала</vt:lpstr>
      <vt:lpstr>расходные материалы</vt:lpstr>
      <vt:lpstr>амортизация_</vt:lpstr>
      <vt:lpstr>лекарственные препараты</vt:lpstr>
      <vt:lpstr>k_nakl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А. Агафонова</dc:creator>
  <cp:lastModifiedBy>ovostretsova</cp:lastModifiedBy>
  <cp:revision>4</cp:revision>
  <dcterms:created xsi:type="dcterms:W3CDTF">2015-06-05T18:19:34Z</dcterms:created>
  <dcterms:modified xsi:type="dcterms:W3CDTF">2025-12-03T08:48:35Z</dcterms:modified>
</cp:coreProperties>
</file>